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cola\documenti\Documents\Varie recenti\lab4beer\"/>
    </mc:Choice>
  </mc:AlternateContent>
  <bookViews>
    <workbookView xWindow="0" yWindow="0" windowWidth="15675" windowHeight="46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U16" i="1"/>
  <c r="V16" i="1" s="1"/>
  <c r="W16" i="1" s="1"/>
  <c r="T8" i="1"/>
  <c r="U8" i="1" s="1"/>
  <c r="V8" i="1" s="1"/>
  <c r="W8" i="1" s="1"/>
  <c r="T9" i="1"/>
  <c r="U9" i="1" s="1"/>
  <c r="V9" i="1" s="1"/>
  <c r="W9" i="1" s="1"/>
  <c r="T10" i="1"/>
  <c r="U10" i="1" s="1"/>
  <c r="V10" i="1" s="1"/>
  <c r="W10" i="1" s="1"/>
  <c r="T11" i="1"/>
  <c r="X11" i="1" s="1"/>
  <c r="Y11" i="1" s="1"/>
  <c r="T12" i="1"/>
  <c r="X12" i="1" s="1"/>
  <c r="Y12" i="1" s="1"/>
  <c r="T13" i="1"/>
  <c r="U13" i="1" s="1"/>
  <c r="V13" i="1" s="1"/>
  <c r="W13" i="1" s="1"/>
  <c r="T14" i="1"/>
  <c r="X14" i="1" s="1"/>
  <c r="Y14" i="1" s="1"/>
  <c r="T15" i="1"/>
  <c r="U15" i="1" s="1"/>
  <c r="V15" i="1" s="1"/>
  <c r="W15" i="1" s="1"/>
  <c r="T16" i="1"/>
  <c r="X16" i="1" s="1"/>
  <c r="Y16" i="1" s="1"/>
  <c r="T7" i="1"/>
  <c r="U7" i="1" s="1"/>
  <c r="V7" i="1" s="1"/>
  <c r="W7" i="1" s="1"/>
  <c r="X8" i="1" l="1"/>
  <c r="Y8" i="1" s="1"/>
  <c r="U12" i="1"/>
  <c r="V12" i="1" s="1"/>
  <c r="W12" i="1" s="1"/>
  <c r="X7" i="1"/>
  <c r="Y7" i="1" s="1"/>
  <c r="X10" i="1"/>
  <c r="Y10" i="1" s="1"/>
  <c r="X15" i="1"/>
  <c r="Y15" i="1" s="1"/>
  <c r="U14" i="1"/>
  <c r="V14" i="1" s="1"/>
  <c r="W14" i="1" s="1"/>
  <c r="X13" i="1"/>
  <c r="Y13" i="1" s="1"/>
  <c r="U11" i="1"/>
  <c r="V11" i="1" s="1"/>
  <c r="W11" i="1" s="1"/>
  <c r="X9" i="1"/>
  <c r="Y9" i="1" s="1"/>
</calcChain>
</file>

<file path=xl/sharedStrings.xml><?xml version="1.0" encoding="utf-8"?>
<sst xmlns="http://schemas.openxmlformats.org/spreadsheetml/2006/main" count="56" uniqueCount="42">
  <si>
    <t>ceppo 1</t>
  </si>
  <si>
    <t>ceppo 2</t>
  </si>
  <si>
    <t>ceppo 3</t>
  </si>
  <si>
    <t xml:space="preserve">ceppo 4 </t>
  </si>
  <si>
    <t xml:space="preserve">ceppo 5 </t>
  </si>
  <si>
    <t>ceppo 6</t>
  </si>
  <si>
    <t>ceppo 7</t>
  </si>
  <si>
    <t>ceppo 8</t>
  </si>
  <si>
    <t>ceppo 9</t>
  </si>
  <si>
    <t>ceppo 10</t>
  </si>
  <si>
    <t>birra A</t>
  </si>
  <si>
    <t>birra B</t>
  </si>
  <si>
    <t>birra C</t>
  </si>
  <si>
    <t>birra D</t>
  </si>
  <si>
    <t xml:space="preserve">birra E </t>
  </si>
  <si>
    <t>birra F</t>
  </si>
  <si>
    <t>birra G</t>
  </si>
  <si>
    <t>birra H</t>
  </si>
  <si>
    <t>birra I</t>
  </si>
  <si>
    <t>birra J</t>
  </si>
  <si>
    <t>birra K</t>
  </si>
  <si>
    <t>birra L</t>
  </si>
  <si>
    <t>birra M</t>
  </si>
  <si>
    <t>birra N</t>
  </si>
  <si>
    <t>birra O</t>
  </si>
  <si>
    <t>costo lievito al kg</t>
  </si>
  <si>
    <t>[g/L]dose inooculo</t>
  </si>
  <si>
    <t>nome lievito▼</t>
  </si>
  <si>
    <t>nome birra ▼</t>
  </si>
  <si>
    <t xml:space="preserve">numero di utilizzi del ceppo mensilmente </t>
  </si>
  <si>
    <t>posso recuperare il lievito ?</t>
  </si>
  <si>
    <t xml:space="preserve">giorni medi tra una produzione e la successiva </t>
  </si>
  <si>
    <t xml:space="preserve"> Dimensione dei lotti [litri]</t>
  </si>
  <si>
    <t>Kg lievito Utilizzati in un anno</t>
  </si>
  <si>
    <t xml:space="preserve">VALUTAZIONE  CONVENIENZA DEL RECUERO DEL LIEVITO </t>
  </si>
  <si>
    <t>Costo annuale lievito</t>
  </si>
  <si>
    <r>
      <rPr>
        <b/>
        <sz val="18"/>
        <color theme="1"/>
        <rFont val="Calibri"/>
        <family val="2"/>
      </rPr>
      <t>Σ</t>
    </r>
    <r>
      <rPr>
        <b/>
        <sz val="18"/>
        <color theme="1"/>
        <rFont val="Calibri"/>
        <family val="2"/>
        <scheme val="minor"/>
      </rPr>
      <t xml:space="preserve"> litri </t>
    </r>
  </si>
  <si>
    <t xml:space="preserve">Somma del costo annuale del lievito che si può recuperare </t>
  </si>
  <si>
    <t>numero dei recuperi      ( ipotetici)</t>
  </si>
  <si>
    <t>€/anno risparmiati</t>
  </si>
  <si>
    <t>lievito</t>
  </si>
  <si>
    <t>birra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</si>
</sst>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"/>
    <numFmt numFmtId="165" formatCode="_-* #,##0.00\ [$€-410]_-;\-* #,##0.00\ [$€-410]_-;_-* &quot;-&quot;??\ [$€-410]_-;_-@_-"/>
    <numFmt numFmtId="166" formatCode="_-* #,##0\ [$€-410]_-;\-* #,##0\ [$€-410]_-;_-* &quot;-&quot;??\ [$€-410]_-;_-@_-"/>
    <numFmt numFmtId="167" formatCode="_-* #,##0\ &quot;€&quot;_-;\-* #,##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FDB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BFFD9"/>
        <bgColor indexed="64"/>
      </patternFill>
    </fill>
    <fill>
      <patternFill patternType="solid">
        <fgColor rgb="FFE5F8B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2" xfId="0" applyFill="1" applyBorder="1"/>
    <xf numFmtId="0" fontId="2" fillId="4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6" borderId="2" xfId="0" applyFont="1" applyFill="1" applyBorder="1"/>
    <xf numFmtId="0" fontId="0" fillId="3" borderId="2" xfId="0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164" fontId="0" fillId="7" borderId="2" xfId="0" applyNumberFormat="1" applyFill="1" applyBorder="1" applyAlignment="1">
      <alignment horizontal="center"/>
    </xf>
    <xf numFmtId="0" fontId="6" fillId="7" borderId="0" xfId="0" applyFont="1" applyFill="1" applyAlignment="1">
      <alignment horizontal="center" wrapText="1"/>
    </xf>
    <xf numFmtId="0" fontId="0" fillId="9" borderId="2" xfId="0" applyFill="1" applyBorder="1"/>
    <xf numFmtId="165" fontId="0" fillId="4" borderId="2" xfId="0" applyNumberFormat="1" applyFill="1" applyBorder="1"/>
    <xf numFmtId="0" fontId="8" fillId="7" borderId="1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166" fontId="0" fillId="0" borderId="2" xfId="1" applyNumberFormat="1" applyFont="1" applyBorder="1" applyAlignment="1">
      <alignment horizontal="left"/>
    </xf>
    <xf numFmtId="0" fontId="4" fillId="7" borderId="3" xfId="0" applyFont="1" applyFill="1" applyBorder="1" applyAlignment="1">
      <alignment wrapText="1"/>
    </xf>
    <xf numFmtId="0" fontId="2" fillId="8" borderId="11" xfId="0" applyFont="1" applyFill="1" applyBorder="1" applyAlignment="1">
      <alignment horizontal="center"/>
    </xf>
    <xf numFmtId="0" fontId="8" fillId="7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Border="1"/>
    <xf numFmtId="0" fontId="0" fillId="2" borderId="8" xfId="0" applyFill="1" applyBorder="1"/>
    <xf numFmtId="0" fontId="0" fillId="2" borderId="0" xfId="0" applyFill="1" applyAlignment="1">
      <alignment wrapText="1"/>
    </xf>
    <xf numFmtId="166" fontId="0" fillId="2" borderId="0" xfId="1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167" fontId="0" fillId="10" borderId="5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12" fillId="8" borderId="12" xfId="0" applyFont="1" applyFill="1" applyBorder="1" applyAlignment="1">
      <alignment horizontal="center" vertical="top"/>
    </xf>
    <xf numFmtId="0" fontId="0" fillId="8" borderId="9" xfId="0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167" fontId="7" fillId="0" borderId="5" xfId="1" applyNumberFormat="1" applyFont="1" applyFill="1" applyBorder="1" applyAlignment="1">
      <alignment horizontal="left"/>
    </xf>
    <xf numFmtId="167" fontId="7" fillId="0" borderId="6" xfId="1" applyNumberFormat="1" applyFont="1" applyFill="1" applyBorder="1" applyAlignment="1">
      <alignment horizontal="left"/>
    </xf>
    <xf numFmtId="167" fontId="7" fillId="0" borderId="7" xfId="1" applyNumberFormat="1" applyFont="1" applyFill="1" applyBorder="1" applyAlignment="1">
      <alignment horizontal="left"/>
    </xf>
    <xf numFmtId="167" fontId="7" fillId="0" borderId="9" xfId="1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2">
    <cellStyle name="Normale" xfId="0" builtinId="0"/>
    <cellStyle name="Valuta" xfId="1" builtinId="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5F8B6"/>
      <color rgb="FFFDFDB9"/>
      <color rgb="FFFB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0"/>
  <sheetViews>
    <sheetView tabSelected="1" zoomScale="70" zoomScaleNormal="70" workbookViewId="0">
      <selection activeCell="Q11" sqref="Q11"/>
    </sheetView>
  </sheetViews>
  <sheetFormatPr defaultRowHeight="15" x14ac:dyDescent="0.25"/>
  <cols>
    <col min="1" max="1" width="12" customWidth="1"/>
    <col min="2" max="2" width="10.7109375" customWidth="1"/>
    <col min="3" max="3" width="12.28515625" customWidth="1"/>
    <col min="4" max="4" width="11.7109375" customWidth="1"/>
    <col min="5" max="5" width="9.28515625" customWidth="1"/>
    <col min="21" max="21" width="17.28515625" customWidth="1"/>
    <col min="22" max="22" width="25.28515625" style="2" hidden="1" customWidth="1"/>
    <col min="23" max="23" width="16.5703125" style="2" customWidth="1"/>
    <col min="24" max="24" width="16" customWidth="1"/>
    <col min="25" max="25" width="16.28515625" customWidth="1"/>
  </cols>
  <sheetData>
    <row r="1" spans="1:62" ht="61.5" x14ac:dyDescent="0.9">
      <c r="A1" s="1"/>
      <c r="B1" s="37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8"/>
      <c r="W1" s="3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21" x14ac:dyDescent="0.35">
      <c r="A2" s="3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38"/>
      <c r="W2" s="3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/>
      <c r="R3" s="40"/>
      <c r="S3" s="1"/>
      <c r="T3" s="1"/>
      <c r="U3" s="1"/>
      <c r="V3" s="38"/>
      <c r="W3" s="3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6.5" customHeight="1" x14ac:dyDescent="0.25">
      <c r="A4" s="3"/>
      <c r="B4" s="3"/>
      <c r="C4" s="3"/>
      <c r="D4" s="52" t="s">
        <v>41</v>
      </c>
      <c r="E4" s="15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21</v>
      </c>
      <c r="Q4" s="31" t="s">
        <v>22</v>
      </c>
      <c r="R4" s="31" t="s">
        <v>23</v>
      </c>
      <c r="S4" s="19" t="s">
        <v>24</v>
      </c>
      <c r="T4" s="46" t="s">
        <v>32</v>
      </c>
      <c r="U4" s="18"/>
      <c r="W4" s="3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4" customFormat="1" ht="33" customHeight="1" x14ac:dyDescent="0.25">
      <c r="A5" s="43"/>
      <c r="B5" s="44"/>
      <c r="C5" s="43"/>
      <c r="D5" s="53"/>
      <c r="E5" s="13" t="s">
        <v>28</v>
      </c>
      <c r="F5" s="13" t="s">
        <v>28</v>
      </c>
      <c r="G5" s="13" t="s">
        <v>28</v>
      </c>
      <c r="H5" s="13" t="s">
        <v>28</v>
      </c>
      <c r="I5" s="13" t="s">
        <v>28</v>
      </c>
      <c r="J5" s="13" t="s">
        <v>28</v>
      </c>
      <c r="K5" s="13" t="s">
        <v>28</v>
      </c>
      <c r="L5" s="13" t="s">
        <v>28</v>
      </c>
      <c r="M5" s="13" t="s">
        <v>28</v>
      </c>
      <c r="N5" s="13" t="s">
        <v>28</v>
      </c>
      <c r="O5" s="13" t="s">
        <v>28</v>
      </c>
      <c r="P5" s="13" t="s">
        <v>28</v>
      </c>
      <c r="Q5" s="13" t="s">
        <v>28</v>
      </c>
      <c r="R5" s="13" t="s">
        <v>28</v>
      </c>
      <c r="S5" s="20" t="s">
        <v>28</v>
      </c>
      <c r="T5" s="47"/>
      <c r="U5" s="47"/>
      <c r="V5" s="32"/>
      <c r="W5" s="33"/>
      <c r="X5" s="1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s="10" customFormat="1" ht="45.75" customHeight="1" x14ac:dyDescent="0.35">
      <c r="A6" s="45" t="s">
        <v>40</v>
      </c>
      <c r="B6" s="12" t="s">
        <v>27</v>
      </c>
      <c r="C6" s="27" t="s">
        <v>25</v>
      </c>
      <c r="D6" s="27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4" t="s">
        <v>36</v>
      </c>
      <c r="U6" s="22" t="s">
        <v>29</v>
      </c>
      <c r="V6" s="30" t="s">
        <v>31</v>
      </c>
      <c r="W6" s="25" t="s">
        <v>30</v>
      </c>
      <c r="X6" s="26" t="s">
        <v>33</v>
      </c>
      <c r="Y6" s="35" t="s">
        <v>35</v>
      </c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62" ht="30" customHeight="1" x14ac:dyDescent="0.25">
      <c r="A7" s="17" t="s">
        <v>0</v>
      </c>
      <c r="B7" s="8"/>
      <c r="C7" s="24"/>
      <c r="D7" s="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5">
        <f>SUM(E7:S7)</f>
        <v>0</v>
      </c>
      <c r="U7" s="21" t="e">
        <f>(T7/12)/$T$5</f>
        <v>#DIV/0!</v>
      </c>
      <c r="V7" s="36" t="e">
        <f>(30/U7)</f>
        <v>#DIV/0!</v>
      </c>
      <c r="W7" s="36" t="e">
        <f>IF(V7&lt;14,"SI","NO")</f>
        <v>#DIV/0!</v>
      </c>
      <c r="X7" s="6">
        <f>(T7*D7)/1000</f>
        <v>0</v>
      </c>
      <c r="Y7" s="29">
        <f>(X7*C7)</f>
        <v>0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4.95" customHeight="1" x14ac:dyDescent="0.25">
      <c r="A8" s="17" t="s">
        <v>1</v>
      </c>
      <c r="B8" s="8"/>
      <c r="C8" s="24"/>
      <c r="D8" s="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5">
        <f t="shared" ref="T8:T16" si="0">SUM(E8:S8)</f>
        <v>0</v>
      </c>
      <c r="U8" s="21" t="e">
        <f t="shared" ref="U8:U16" si="1">(T8/12)/$T$5</f>
        <v>#DIV/0!</v>
      </c>
      <c r="V8" s="36" t="e">
        <f t="shared" ref="V8:V16" si="2">(30/U8)</f>
        <v>#DIV/0!</v>
      </c>
      <c r="W8" s="36" t="e">
        <f t="shared" ref="W8:W16" si="3">IF(V8&lt;14,"SI","NO")</f>
        <v>#DIV/0!</v>
      </c>
      <c r="X8" s="6">
        <f t="shared" ref="X8:X16" si="4">(T8*D8)/1000</f>
        <v>0</v>
      </c>
      <c r="Y8" s="29">
        <f t="shared" ref="Y8:Y16" si="5">(X8*C8)</f>
        <v>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24.95" customHeight="1" x14ac:dyDescent="0.25">
      <c r="A9" s="17" t="s">
        <v>2</v>
      </c>
      <c r="B9" s="8"/>
      <c r="C9" s="24"/>
      <c r="D9" s="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5">
        <f t="shared" si="0"/>
        <v>0</v>
      </c>
      <c r="U9" s="21" t="e">
        <f t="shared" si="1"/>
        <v>#DIV/0!</v>
      </c>
      <c r="V9" s="36" t="e">
        <f t="shared" si="2"/>
        <v>#DIV/0!</v>
      </c>
      <c r="W9" s="36" t="e">
        <f t="shared" si="3"/>
        <v>#DIV/0!</v>
      </c>
      <c r="X9" s="6">
        <f t="shared" si="4"/>
        <v>0</v>
      </c>
      <c r="Y9" s="29">
        <f t="shared" si="5"/>
        <v>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24.95" customHeight="1" x14ac:dyDescent="0.25">
      <c r="A10" s="17" t="s">
        <v>3</v>
      </c>
      <c r="B10" s="8"/>
      <c r="C10" s="24"/>
      <c r="D10" s="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5">
        <f t="shared" si="0"/>
        <v>0</v>
      </c>
      <c r="U10" s="21" t="e">
        <f t="shared" si="1"/>
        <v>#DIV/0!</v>
      </c>
      <c r="V10" s="36" t="e">
        <f t="shared" si="2"/>
        <v>#DIV/0!</v>
      </c>
      <c r="W10" s="36" t="e">
        <f t="shared" si="3"/>
        <v>#DIV/0!</v>
      </c>
      <c r="X10" s="6">
        <f t="shared" si="4"/>
        <v>0</v>
      </c>
      <c r="Y10" s="29">
        <f t="shared" si="5"/>
        <v>0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24.95" customHeight="1" x14ac:dyDescent="0.25">
      <c r="A11" s="17" t="s">
        <v>4</v>
      </c>
      <c r="B11" s="8"/>
      <c r="C11" s="24"/>
      <c r="D11" s="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5">
        <f t="shared" si="0"/>
        <v>0</v>
      </c>
      <c r="U11" s="21" t="e">
        <f t="shared" si="1"/>
        <v>#DIV/0!</v>
      </c>
      <c r="V11" s="36" t="e">
        <f t="shared" si="2"/>
        <v>#DIV/0!</v>
      </c>
      <c r="W11" s="36" t="e">
        <f t="shared" si="3"/>
        <v>#DIV/0!</v>
      </c>
      <c r="X11" s="6">
        <f t="shared" si="4"/>
        <v>0</v>
      </c>
      <c r="Y11" s="29">
        <f t="shared" si="5"/>
        <v>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4.95" customHeight="1" x14ac:dyDescent="0.25">
      <c r="A12" s="17" t="s">
        <v>5</v>
      </c>
      <c r="B12" s="8"/>
      <c r="C12" s="24"/>
      <c r="D12" s="11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5">
        <f t="shared" si="0"/>
        <v>0</v>
      </c>
      <c r="U12" s="21" t="e">
        <f t="shared" si="1"/>
        <v>#DIV/0!</v>
      </c>
      <c r="V12" s="36" t="e">
        <f t="shared" si="2"/>
        <v>#DIV/0!</v>
      </c>
      <c r="W12" s="36" t="e">
        <f t="shared" si="3"/>
        <v>#DIV/0!</v>
      </c>
      <c r="X12" s="6">
        <f t="shared" si="4"/>
        <v>0</v>
      </c>
      <c r="Y12" s="29">
        <f t="shared" si="5"/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24.95" customHeight="1" x14ac:dyDescent="0.25">
      <c r="A13" s="17" t="s">
        <v>6</v>
      </c>
      <c r="B13" s="8"/>
      <c r="C13" s="24"/>
      <c r="D13" s="1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5">
        <f t="shared" si="0"/>
        <v>0</v>
      </c>
      <c r="U13" s="21" t="e">
        <f t="shared" si="1"/>
        <v>#DIV/0!</v>
      </c>
      <c r="V13" s="36" t="e">
        <f t="shared" si="2"/>
        <v>#DIV/0!</v>
      </c>
      <c r="W13" s="36" t="e">
        <f t="shared" si="3"/>
        <v>#DIV/0!</v>
      </c>
      <c r="X13" s="6">
        <f t="shared" si="4"/>
        <v>0</v>
      </c>
      <c r="Y13" s="29">
        <f t="shared" si="5"/>
        <v>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24.95" customHeight="1" x14ac:dyDescent="0.25">
      <c r="A14" s="17" t="s">
        <v>7</v>
      </c>
      <c r="B14" s="8"/>
      <c r="C14" s="24"/>
      <c r="D14" s="1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5">
        <f t="shared" si="0"/>
        <v>0</v>
      </c>
      <c r="U14" s="21" t="e">
        <f t="shared" si="1"/>
        <v>#DIV/0!</v>
      </c>
      <c r="V14" s="36" t="e">
        <f t="shared" si="2"/>
        <v>#DIV/0!</v>
      </c>
      <c r="W14" s="36" t="e">
        <f t="shared" si="3"/>
        <v>#DIV/0!</v>
      </c>
      <c r="X14" s="6">
        <f t="shared" si="4"/>
        <v>0</v>
      </c>
      <c r="Y14" s="29">
        <f t="shared" si="5"/>
        <v>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24.95" customHeight="1" x14ac:dyDescent="0.25">
      <c r="A15" s="17" t="s">
        <v>8</v>
      </c>
      <c r="B15" s="8"/>
      <c r="C15" s="24"/>
      <c r="D15" s="1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5">
        <f t="shared" si="0"/>
        <v>0</v>
      </c>
      <c r="U15" s="21" t="e">
        <f t="shared" si="1"/>
        <v>#DIV/0!</v>
      </c>
      <c r="V15" s="36" t="e">
        <f t="shared" si="2"/>
        <v>#DIV/0!</v>
      </c>
      <c r="W15" s="36" t="e">
        <f t="shared" si="3"/>
        <v>#DIV/0!</v>
      </c>
      <c r="X15" s="6">
        <f t="shared" si="4"/>
        <v>0</v>
      </c>
      <c r="Y15" s="29">
        <f t="shared" si="5"/>
        <v>0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24.95" customHeight="1" x14ac:dyDescent="0.25">
      <c r="A16" s="17" t="s">
        <v>9</v>
      </c>
      <c r="B16" s="8"/>
      <c r="C16" s="24"/>
      <c r="D16" s="1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5">
        <f t="shared" si="0"/>
        <v>0</v>
      </c>
      <c r="U16" s="21" t="e">
        <f t="shared" si="1"/>
        <v>#DIV/0!</v>
      </c>
      <c r="V16" s="36" t="e">
        <f t="shared" si="2"/>
        <v>#DIV/0!</v>
      </c>
      <c r="W16" s="36" t="e">
        <f t="shared" si="3"/>
        <v>#DIV/0!</v>
      </c>
      <c r="X16" s="6">
        <f t="shared" si="4"/>
        <v>0</v>
      </c>
      <c r="Y16" s="29">
        <f t="shared" si="5"/>
        <v>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8"/>
      <c r="W17" s="3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20.100000000000001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8"/>
      <c r="W18" s="38"/>
      <c r="X18" s="1"/>
      <c r="Y18" s="4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34.5" customHeight="1" x14ac:dyDescent="0.25">
      <c r="A19" s="1"/>
      <c r="B19" s="1"/>
      <c r="C19" s="54" t="s">
        <v>37</v>
      </c>
      <c r="D19" s="54"/>
      <c r="E19" s="55"/>
      <c r="F19" s="56"/>
      <c r="G19" s="57"/>
      <c r="H19" s="1"/>
      <c r="I19" s="60" t="s">
        <v>38</v>
      </c>
      <c r="J19" s="60"/>
      <c r="K19" s="61"/>
      <c r="L19" s="62"/>
      <c r="M19" s="1"/>
      <c r="N19" s="1"/>
      <c r="O19" s="60" t="s">
        <v>39</v>
      </c>
      <c r="P19" s="60"/>
      <c r="Q19" s="61"/>
      <c r="R19" s="48" t="e">
        <f>F19-(F19/L19)</f>
        <v>#DIV/0!</v>
      </c>
      <c r="S19" s="49"/>
      <c r="T19" s="1"/>
      <c r="U19" s="1"/>
      <c r="V19" s="38"/>
      <c r="W19" s="3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24.75" customHeight="1" x14ac:dyDescent="0.25">
      <c r="A20" s="1"/>
      <c r="B20" s="1"/>
      <c r="C20" s="54"/>
      <c r="D20" s="54"/>
      <c r="E20" s="55"/>
      <c r="F20" s="58"/>
      <c r="G20" s="59"/>
      <c r="H20" s="1"/>
      <c r="I20" s="60"/>
      <c r="J20" s="60"/>
      <c r="K20" s="61"/>
      <c r="L20" s="63"/>
      <c r="M20" s="1"/>
      <c r="N20" s="1"/>
      <c r="O20" s="60"/>
      <c r="P20" s="60"/>
      <c r="Q20" s="61"/>
      <c r="R20" s="50"/>
      <c r="S20" s="51"/>
      <c r="T20" s="1"/>
      <c r="U20" s="1"/>
      <c r="V20" s="38"/>
      <c r="W20" s="38"/>
      <c r="X20" s="1"/>
      <c r="Y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20.100000000000001" customHeight="1" x14ac:dyDescent="0.25">
      <c r="A21" s="1"/>
      <c r="B21" s="1"/>
      <c r="C21" s="41"/>
      <c r="D21" s="41"/>
      <c r="E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8"/>
      <c r="W21" s="3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20.100000000000001" customHeight="1" x14ac:dyDescent="0.25">
      <c r="A22" s="1"/>
      <c r="B22" s="1"/>
      <c r="C22" s="41"/>
      <c r="D22" s="41"/>
      <c r="E22" s="4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8"/>
      <c r="W22" s="38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20.100000000000001" customHeight="1" x14ac:dyDescent="0.25">
      <c r="A23" s="1"/>
      <c r="B23" s="1"/>
      <c r="C23" s="41"/>
      <c r="D23" s="41"/>
      <c r="E23" s="4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8"/>
      <c r="W23" s="38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8"/>
      <c r="W24" s="38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8"/>
      <c r="W25" s="38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8"/>
      <c r="W26" s="38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8"/>
      <c r="W27" s="38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8"/>
      <c r="W28" s="38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8"/>
      <c r="W29" s="38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8"/>
      <c r="W30" s="3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8"/>
      <c r="W31" s="38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8"/>
      <c r="W32" s="38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8"/>
      <c r="W33" s="38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8"/>
      <c r="W34" s="38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8"/>
      <c r="W35" s="38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8"/>
      <c r="W36" s="38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8"/>
      <c r="W37" s="38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8"/>
      <c r="W38" s="38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8"/>
      <c r="W39" s="3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8"/>
      <c r="W40" s="38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8"/>
      <c r="W41" s="38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8"/>
      <c r="W42" s="38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8"/>
      <c r="W43" s="3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8"/>
      <c r="W44" s="38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8"/>
      <c r="W45" s="38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38"/>
      <c r="W46" s="38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8"/>
      <c r="W47" s="38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38"/>
      <c r="W48" s="38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38"/>
      <c r="W49" s="38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38"/>
      <c r="W50" s="38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38"/>
      <c r="W51" s="3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38"/>
      <c r="W52" s="38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8"/>
      <c r="W53" s="38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8"/>
      <c r="W54" s="38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38"/>
      <c r="W55" s="38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8"/>
      <c r="W56" s="38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8"/>
      <c r="W57" s="38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8"/>
      <c r="W58" s="38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8"/>
      <c r="W59" s="38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8"/>
      <c r="W60" s="38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8"/>
      <c r="W61" s="38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8"/>
      <c r="W62" s="38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8"/>
      <c r="W63" s="38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8"/>
      <c r="W64" s="38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8"/>
      <c r="W65" s="38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38"/>
      <c r="W66" s="38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38"/>
      <c r="W67" s="3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8"/>
      <c r="W68" s="38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8"/>
      <c r="W69" s="38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38"/>
      <c r="W70" s="38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38"/>
      <c r="W71" s="38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38"/>
      <c r="W72" s="38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8"/>
      <c r="W73" s="38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38"/>
      <c r="W74" s="38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38"/>
      <c r="W75" s="3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38"/>
      <c r="W76" s="38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8"/>
      <c r="W77" s="38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38"/>
      <c r="W78" s="38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8"/>
      <c r="W79" s="38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38"/>
      <c r="W80" s="38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38"/>
      <c r="W81" s="38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38"/>
      <c r="W82" s="38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38"/>
      <c r="W83" s="38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38"/>
      <c r="W84" s="38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38"/>
      <c r="W85" s="38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38"/>
      <c r="W86" s="38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38"/>
      <c r="W87" s="38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8"/>
      <c r="W88" s="38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38"/>
      <c r="W89" s="38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38"/>
      <c r="W90" s="38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38"/>
      <c r="W91" s="38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38"/>
      <c r="W92" s="38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38"/>
      <c r="W93" s="38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38"/>
      <c r="W94" s="38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38"/>
      <c r="W95" s="38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38"/>
      <c r="W96" s="38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38"/>
      <c r="W97" s="38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38"/>
      <c r="W98" s="38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8"/>
      <c r="W99" s="38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38"/>
      <c r="W100" s="38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38"/>
      <c r="W101" s="38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38"/>
      <c r="W102" s="38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38"/>
      <c r="W103" s="38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38"/>
      <c r="W104" s="38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38"/>
      <c r="W105" s="38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38"/>
      <c r="W106" s="38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38"/>
      <c r="W107" s="38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38"/>
      <c r="W108" s="38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38"/>
      <c r="W109" s="38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38"/>
      <c r="W110" s="38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38"/>
      <c r="W111" s="38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38"/>
      <c r="W112" s="38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38"/>
      <c r="W113" s="38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38"/>
      <c r="W114" s="38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38"/>
      <c r="W115" s="38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38"/>
      <c r="W116" s="38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38"/>
      <c r="W117" s="38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38"/>
      <c r="W118" s="38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38"/>
      <c r="W119" s="38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38"/>
      <c r="W120" s="38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38"/>
      <c r="W121" s="38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38"/>
      <c r="W122" s="38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38"/>
      <c r="W123" s="38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38"/>
      <c r="W124" s="38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38"/>
      <c r="W125" s="38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38"/>
      <c r="W126" s="38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38"/>
      <c r="W127" s="38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38"/>
      <c r="W128" s="38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38"/>
      <c r="W129" s="38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38"/>
      <c r="W130" s="38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38"/>
      <c r="W131" s="38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38"/>
      <c r="W132" s="38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38"/>
      <c r="W133" s="38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8"/>
      <c r="W134" s="38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38"/>
      <c r="W135" s="38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38"/>
      <c r="W136" s="38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38"/>
      <c r="W137" s="38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38"/>
      <c r="W138" s="38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38"/>
      <c r="W139" s="38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38"/>
      <c r="W140" s="38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38"/>
      <c r="W141" s="38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38"/>
      <c r="W142" s="38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8"/>
      <c r="W143" s="38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38"/>
      <c r="W144" s="38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38"/>
      <c r="W145" s="38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38"/>
      <c r="W146" s="38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38"/>
      <c r="W147" s="38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38"/>
      <c r="W148" s="38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38"/>
      <c r="W149" s="38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38"/>
      <c r="W150" s="38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38"/>
      <c r="W151" s="38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38"/>
      <c r="W152" s="38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38"/>
      <c r="W153" s="38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38"/>
      <c r="W154" s="38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38"/>
      <c r="W155" s="38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38"/>
      <c r="W156" s="38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38"/>
      <c r="W157" s="38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38"/>
      <c r="W158" s="38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38"/>
      <c r="W159" s="38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38"/>
      <c r="W160" s="38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38"/>
      <c r="W161" s="38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38"/>
      <c r="W162" s="38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38"/>
      <c r="W163" s="38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38"/>
      <c r="W164" s="38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38"/>
      <c r="W165" s="38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38"/>
      <c r="W166" s="38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38"/>
      <c r="W167" s="38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38"/>
      <c r="W168" s="38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38"/>
      <c r="W169" s="38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38"/>
      <c r="W170" s="38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38"/>
      <c r="W171" s="38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38"/>
      <c r="W172" s="38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8"/>
      <c r="W173" s="38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8"/>
      <c r="W174" s="38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38"/>
      <c r="W175" s="38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38"/>
      <c r="W176" s="38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38"/>
      <c r="W177" s="38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38"/>
      <c r="W178" s="38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38"/>
      <c r="W179" s="38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38"/>
      <c r="W180" s="38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</sheetData>
  <mergeCells count="8">
    <mergeCell ref="T5:U5"/>
    <mergeCell ref="R19:S20"/>
    <mergeCell ref="D4:D5"/>
    <mergeCell ref="C19:E20"/>
    <mergeCell ref="F19:G20"/>
    <mergeCell ref="I19:K20"/>
    <mergeCell ref="L19:L20"/>
    <mergeCell ref="O19:Q20"/>
  </mergeCells>
  <conditionalFormatting sqref="V7:V16">
    <cfRule type="colorScale" priority="9">
      <colorScale>
        <cfvo type="num" val="12"/>
        <cfvo type="num" val="14"/>
        <cfvo type="num" val="16"/>
        <color rgb="FF92D050"/>
        <color rgb="FFFFEB84"/>
        <color rgb="FFFF0000"/>
      </colorScale>
    </cfRule>
  </conditionalFormatting>
  <conditionalFormatting sqref="T5">
    <cfRule type="cellIs" dxfId="4" priority="8" operator="equal">
      <formula>""</formula>
    </cfRule>
  </conditionalFormatting>
  <conditionalFormatting sqref="W7">
    <cfRule type="colorScale" priority="6">
      <colorScale>
        <cfvo type="formula" val="SI"/>
        <cfvo type="formula" val="NO"/>
        <color rgb="FF92D050"/>
        <color rgb="FFFF0000"/>
      </colorScale>
    </cfRule>
  </conditionalFormatting>
  <conditionalFormatting sqref="W8">
    <cfRule type="iconSet" priority="5">
      <iconSet>
        <cfvo type="percent" val="0"/>
        <cfvo type="percent" val="33"/>
        <cfvo type="percent" val="67"/>
      </iconSet>
    </cfRule>
  </conditionalFormatting>
  <conditionalFormatting sqref="W7:W16">
    <cfRule type="containsText" dxfId="3" priority="3" operator="containsText" text="NO">
      <formula>NOT(ISERROR(SEARCH("NO",W7)))</formula>
    </cfRule>
    <cfRule type="containsText" dxfId="2" priority="4" operator="containsText" text="SI">
      <formula>NOT(ISERROR(SEARCH("SI",W7)))</formula>
    </cfRule>
  </conditionalFormatting>
  <conditionalFormatting sqref="F19:G20">
    <cfRule type="cellIs" dxfId="1" priority="2" operator="equal">
      <formula>""</formula>
    </cfRule>
  </conditionalFormatting>
  <conditionalFormatting sqref="L19:L20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2017-08-15T16:09:59Z</dcterms:created>
  <dcterms:modified xsi:type="dcterms:W3CDTF">2017-11-12T15:11:40Z</dcterms:modified>
</cp:coreProperties>
</file>